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0" windowWidth="25200" windowHeight="14280" activeTab="0"/>
  </bookViews>
  <sheets>
    <sheet name="Schedule A" sheetId="1" r:id="rId1"/>
  </sheets>
  <definedNames/>
  <calcPr fullCalcOnLoad="1"/>
</workbook>
</file>

<file path=xl/sharedStrings.xml><?xml version="1.0" encoding="utf-8"?>
<sst xmlns="http://schemas.openxmlformats.org/spreadsheetml/2006/main" count="107" uniqueCount="49">
  <si>
    <t>Posn Stat</t>
  </si>
  <si>
    <t>Posn Nbr</t>
  </si>
  <si>
    <t>Title</t>
  </si>
  <si>
    <t>Name</t>
  </si>
  <si>
    <t>Emplid</t>
  </si>
  <si>
    <t>Hire Date</t>
  </si>
  <si>
    <t>Vac Stat</t>
  </si>
  <si>
    <t>Grade</t>
  </si>
  <si>
    <t>Step</t>
  </si>
  <si>
    <t>Salary</t>
  </si>
  <si>
    <t>FTE x Dist %</t>
  </si>
  <si>
    <t>Appr Year</t>
  </si>
  <si>
    <t>Agency</t>
  </si>
  <si>
    <t>Index</t>
  </si>
  <si>
    <t>PCA</t>
  </si>
  <si>
    <t>Reg/Temp/Term</t>
  </si>
  <si>
    <t>A</t>
  </si>
  <si>
    <t>Director of Government Ethics</t>
  </si>
  <si>
    <t>Sobin,Darrin P</t>
  </si>
  <si>
    <t>F</t>
  </si>
  <si>
    <t>AG0</t>
  </si>
  <si>
    <t>Reg</t>
  </si>
  <si>
    <t>General Counsel</t>
  </si>
  <si>
    <t>Flowers,Brian K</t>
  </si>
  <si>
    <t>Auditor</t>
  </si>
  <si>
    <t>Olawunmi,Clara O</t>
  </si>
  <si>
    <t>Investigator</t>
  </si>
  <si>
    <t>Cook Sr.,Ronald J</t>
  </si>
  <si>
    <t>Attorney Advisor</t>
  </si>
  <si>
    <t>Foster,Janet</t>
  </si>
  <si>
    <t>Program Support Assistant</t>
  </si>
  <si>
    <t>Dow,Tyrell H</t>
  </si>
  <si>
    <t>Director of Open Government</t>
  </si>
  <si>
    <t>Hughes,Traci L</t>
  </si>
  <si>
    <t>Senior Attorney Advisor</t>
  </si>
  <si>
    <t>Grimaldi,John J</t>
  </si>
  <si>
    <t>IT Specialist (Data Mgmt)</t>
  </si>
  <si>
    <t>Kittab,Waddah</t>
  </si>
  <si>
    <t>Program Analyst</t>
  </si>
  <si>
    <t>Dillion,Jessica</t>
  </si>
  <si>
    <t>INVESTIGATOR</t>
  </si>
  <si>
    <t>Corrales,Ileana C.</t>
  </si>
  <si>
    <t>Barton,Johnnie</t>
  </si>
  <si>
    <t>Cooks,Ashley</t>
  </si>
  <si>
    <t>Administrative Officer</t>
  </si>
  <si>
    <t>Peterson,Sandra D.</t>
  </si>
  <si>
    <t>Stewart-Mitchell,Asia</t>
  </si>
  <si>
    <t>Temp</t>
  </si>
  <si>
    <t>District of Columbia Board of Ethics and Government Accountability (AG0)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</si>
</sst>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43" fontId="0" fillId="0" borderId="0" xfId="0" applyNumberFormat="1" applyAlignment="1">
      <alignment horizontal="center"/>
    </xf>
    <xf numFmtId="0" fontId="35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Q21"/>
  <sheetViews>
    <sheetView tabSelected="1" zoomScalePageLayoutView="0" workbookViewId="0" topLeftCell="A2">
      <selection activeCell="C36" sqref="C36"/>
    </sheetView>
  </sheetViews>
  <sheetFormatPr defaultColWidth="9.140625" defaultRowHeight="15"/>
  <cols>
    <col min="1" max="3" width="9.140625" style="1" customWidth="1"/>
    <col min="4" max="4" width="28.140625" style="1" bestFit="1" customWidth="1"/>
    <col min="5" max="5" width="20.421875" style="1" bestFit="1" customWidth="1"/>
    <col min="6" max="6" width="9.140625" style="1" customWidth="1"/>
    <col min="7" max="7" width="12.00390625" style="1" customWidth="1"/>
    <col min="8" max="8" width="10.7109375" style="1" bestFit="1" customWidth="1"/>
    <col min="9" max="9" width="0" style="1" hidden="1" customWidth="1"/>
    <col min="10" max="11" width="9.140625" style="1" customWidth="1"/>
    <col min="12" max="12" width="11.421875" style="1" bestFit="1" customWidth="1"/>
    <col min="13" max="14" width="0" style="1" hidden="1" customWidth="1"/>
    <col min="15" max="15" width="9.140625" style="1" customWidth="1"/>
    <col min="16" max="17" width="0" style="1" hidden="1" customWidth="1"/>
    <col min="18" max="16384" width="9.140625" style="1" customWidth="1"/>
  </cols>
  <sheetData>
    <row r="3" spans="2:17" ht="15">
      <c r="B3" s="5" t="s">
        <v>48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ht="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6" spans="2:17" ht="15"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15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11</v>
      </c>
      <c r="O6" s="3" t="s">
        <v>12</v>
      </c>
      <c r="P6" s="3" t="s">
        <v>13</v>
      </c>
      <c r="Q6" s="3" t="s">
        <v>14</v>
      </c>
    </row>
    <row r="7" spans="2:17" ht="15">
      <c r="B7" s="1" t="s">
        <v>16</v>
      </c>
      <c r="C7" s="1" t="str">
        <f>"00077797"</f>
        <v>00077797</v>
      </c>
      <c r="D7" s="1" t="s">
        <v>32</v>
      </c>
      <c r="E7" s="1" t="s">
        <v>33</v>
      </c>
      <c r="F7" s="1" t="str">
        <f>"00013689"</f>
        <v>00013689</v>
      </c>
      <c r="G7" s="1" t="s">
        <v>21</v>
      </c>
      <c r="H7" s="2">
        <v>41386</v>
      </c>
      <c r="I7" s="1" t="s">
        <v>19</v>
      </c>
      <c r="J7" s="1">
        <v>10</v>
      </c>
      <c r="K7" s="1">
        <v>0</v>
      </c>
      <c r="L7" s="4">
        <v>163086.21</v>
      </c>
      <c r="M7" s="1">
        <v>1</v>
      </c>
      <c r="N7" s="1" t="str">
        <f aca="true" t="shared" si="0" ref="N7:N21">"17"</f>
        <v>17</v>
      </c>
      <c r="O7" s="1" t="s">
        <v>20</v>
      </c>
      <c r="P7" s="1" t="str">
        <f aca="true" t="shared" si="1" ref="P7:Q9">"20001"</f>
        <v>20001</v>
      </c>
      <c r="Q7" s="1" t="str">
        <f t="shared" si="1"/>
        <v>20001</v>
      </c>
    </row>
    <row r="8" spans="2:17" ht="15">
      <c r="B8" s="1" t="s">
        <v>16</v>
      </c>
      <c r="C8" s="1" t="str">
        <f>"00083174"</f>
        <v>00083174</v>
      </c>
      <c r="D8" s="1" t="s">
        <v>36</v>
      </c>
      <c r="E8" s="1" t="s">
        <v>37</v>
      </c>
      <c r="F8" s="1" t="str">
        <f>"00086381"</f>
        <v>00086381</v>
      </c>
      <c r="G8" s="1" t="s">
        <v>21</v>
      </c>
      <c r="H8" s="2">
        <v>42170</v>
      </c>
      <c r="I8" s="1" t="s">
        <v>19</v>
      </c>
      <c r="J8" s="1">
        <v>12</v>
      </c>
      <c r="K8" s="1">
        <v>5</v>
      </c>
      <c r="L8" s="4">
        <v>79077</v>
      </c>
      <c r="M8" s="1">
        <v>1</v>
      </c>
      <c r="N8" s="1" t="str">
        <f t="shared" si="0"/>
        <v>17</v>
      </c>
      <c r="O8" s="1" t="s">
        <v>20</v>
      </c>
      <c r="P8" s="1" t="str">
        <f t="shared" si="1"/>
        <v>20001</v>
      </c>
      <c r="Q8" s="1" t="str">
        <f t="shared" si="1"/>
        <v>20001</v>
      </c>
    </row>
    <row r="9" spans="2:17" ht="15">
      <c r="B9" s="1" t="s">
        <v>16</v>
      </c>
      <c r="C9" s="1" t="str">
        <f>"00086144"</f>
        <v>00086144</v>
      </c>
      <c r="D9" s="1" t="s">
        <v>28</v>
      </c>
      <c r="E9" s="1" t="s">
        <v>42</v>
      </c>
      <c r="F9" s="1" t="str">
        <f>"00090189"</f>
        <v>00090189</v>
      </c>
      <c r="G9" s="1" t="s">
        <v>21</v>
      </c>
      <c r="H9" s="2">
        <v>42408</v>
      </c>
      <c r="I9" s="1" t="s">
        <v>19</v>
      </c>
      <c r="J9" s="1">
        <v>12</v>
      </c>
      <c r="K9" s="1">
        <v>3</v>
      </c>
      <c r="L9" s="4">
        <v>85134</v>
      </c>
      <c r="M9" s="1">
        <v>1</v>
      </c>
      <c r="N9" s="1" t="str">
        <f t="shared" si="0"/>
        <v>17</v>
      </c>
      <c r="O9" s="1" t="s">
        <v>20</v>
      </c>
      <c r="P9" s="1" t="str">
        <f t="shared" si="1"/>
        <v>20001</v>
      </c>
      <c r="Q9" s="1" t="str">
        <f t="shared" si="1"/>
        <v>20001</v>
      </c>
    </row>
    <row r="10" spans="2:17" ht="15">
      <c r="B10" s="1" t="s">
        <v>16</v>
      </c>
      <c r="C10" s="1" t="str">
        <f>"00077471"</f>
        <v>00077471</v>
      </c>
      <c r="D10" s="1" t="s">
        <v>17</v>
      </c>
      <c r="E10" s="1" t="s">
        <v>18</v>
      </c>
      <c r="F10" s="1" t="str">
        <f>"00014181"</f>
        <v>00014181</v>
      </c>
      <c r="G10" s="1" t="s">
        <v>21</v>
      </c>
      <c r="H10" s="2">
        <v>37956</v>
      </c>
      <c r="I10" s="1" t="s">
        <v>19</v>
      </c>
      <c r="J10" s="1">
        <v>10</v>
      </c>
      <c r="K10" s="1">
        <v>0</v>
      </c>
      <c r="L10" s="4">
        <v>173891</v>
      </c>
      <c r="M10" s="1">
        <v>1</v>
      </c>
      <c r="N10" s="1" t="str">
        <f t="shared" si="0"/>
        <v>17</v>
      </c>
      <c r="O10" s="1" t="s">
        <v>20</v>
      </c>
      <c r="P10" s="1" t="str">
        <f aca="true" t="shared" si="2" ref="P10:P21">"2010L"</f>
        <v>2010L</v>
      </c>
      <c r="Q10" s="1" t="str">
        <f aca="true" t="shared" si="3" ref="Q10:Q21">"20100"</f>
        <v>20100</v>
      </c>
    </row>
    <row r="11" spans="2:17" ht="15">
      <c r="B11" s="1" t="s">
        <v>16</v>
      </c>
      <c r="C11" s="1" t="str">
        <f>"00077482"</f>
        <v>00077482</v>
      </c>
      <c r="D11" s="1" t="s">
        <v>22</v>
      </c>
      <c r="E11" s="1" t="s">
        <v>23</v>
      </c>
      <c r="F11" s="1" t="str">
        <f>"00014096"</f>
        <v>00014096</v>
      </c>
      <c r="G11" s="1" t="s">
        <v>21</v>
      </c>
      <c r="H11" s="2">
        <v>42072</v>
      </c>
      <c r="I11" s="1" t="s">
        <v>19</v>
      </c>
      <c r="J11" s="1">
        <v>9</v>
      </c>
      <c r="K11" s="1">
        <v>0</v>
      </c>
      <c r="L11" s="4">
        <v>155952.3</v>
      </c>
      <c r="M11" s="1">
        <v>1</v>
      </c>
      <c r="N11" s="1" t="str">
        <f t="shared" si="0"/>
        <v>17</v>
      </c>
      <c r="O11" s="1" t="s">
        <v>20</v>
      </c>
      <c r="P11" s="1" t="str">
        <f t="shared" si="2"/>
        <v>2010L</v>
      </c>
      <c r="Q11" s="1" t="str">
        <f t="shared" si="3"/>
        <v>20100</v>
      </c>
    </row>
    <row r="12" spans="2:17" ht="15">
      <c r="B12" s="1" t="s">
        <v>16</v>
      </c>
      <c r="C12" s="1" t="str">
        <f>"00077612"</f>
        <v>00077612</v>
      </c>
      <c r="D12" s="1" t="s">
        <v>24</v>
      </c>
      <c r="E12" s="1" t="s">
        <v>25</v>
      </c>
      <c r="F12" s="1" t="str">
        <f>"00071477"</f>
        <v>00071477</v>
      </c>
      <c r="G12" s="1" t="s">
        <v>21</v>
      </c>
      <c r="H12" s="2">
        <v>41302</v>
      </c>
      <c r="I12" s="1" t="s">
        <v>19</v>
      </c>
      <c r="J12" s="1">
        <v>11</v>
      </c>
      <c r="K12" s="1">
        <v>6</v>
      </c>
      <c r="L12" s="4">
        <v>65987</v>
      </c>
      <c r="M12" s="1">
        <v>1</v>
      </c>
      <c r="N12" s="1" t="str">
        <f t="shared" si="0"/>
        <v>17</v>
      </c>
      <c r="O12" s="1" t="s">
        <v>20</v>
      </c>
      <c r="P12" s="1" t="str">
        <f t="shared" si="2"/>
        <v>2010L</v>
      </c>
      <c r="Q12" s="1" t="str">
        <f t="shared" si="3"/>
        <v>20100</v>
      </c>
    </row>
    <row r="13" spans="2:17" ht="15">
      <c r="B13" s="1" t="s">
        <v>16</v>
      </c>
      <c r="C13" s="1" t="str">
        <f>"00077614"</f>
        <v>00077614</v>
      </c>
      <c r="D13" s="1" t="s">
        <v>26</v>
      </c>
      <c r="E13" s="1" t="s">
        <v>27</v>
      </c>
      <c r="F13" s="1" t="str">
        <f>"00071555"</f>
        <v>00071555</v>
      </c>
      <c r="G13" s="1" t="s">
        <v>21</v>
      </c>
      <c r="H13" s="2">
        <v>41316</v>
      </c>
      <c r="I13" s="1" t="s">
        <v>19</v>
      </c>
      <c r="J13" s="1">
        <v>9</v>
      </c>
      <c r="K13" s="1">
        <v>10</v>
      </c>
      <c r="L13" s="4">
        <v>60757</v>
      </c>
      <c r="M13" s="1">
        <v>1</v>
      </c>
      <c r="N13" s="1" t="str">
        <f t="shared" si="0"/>
        <v>17</v>
      </c>
      <c r="O13" s="1" t="s">
        <v>20</v>
      </c>
      <c r="P13" s="1" t="str">
        <f t="shared" si="2"/>
        <v>2010L</v>
      </c>
      <c r="Q13" s="1" t="str">
        <f t="shared" si="3"/>
        <v>20100</v>
      </c>
    </row>
    <row r="14" spans="2:17" ht="15">
      <c r="B14" s="1" t="s">
        <v>16</v>
      </c>
      <c r="C14" s="1" t="str">
        <f>"00077645"</f>
        <v>00077645</v>
      </c>
      <c r="D14" s="1" t="s">
        <v>28</v>
      </c>
      <c r="E14" s="1" t="s">
        <v>29</v>
      </c>
      <c r="F14" s="1" t="str">
        <f>"00093088"</f>
        <v>00093088</v>
      </c>
      <c r="G14" s="1" t="s">
        <v>21</v>
      </c>
      <c r="H14" s="2">
        <v>42619</v>
      </c>
      <c r="I14" s="1" t="s">
        <v>19</v>
      </c>
      <c r="J14" s="1">
        <v>12</v>
      </c>
      <c r="K14" s="1">
        <v>10</v>
      </c>
      <c r="L14" s="4">
        <v>103728</v>
      </c>
      <c r="M14" s="1">
        <v>1</v>
      </c>
      <c r="N14" s="1" t="str">
        <f t="shared" si="0"/>
        <v>17</v>
      </c>
      <c r="O14" s="1" t="s">
        <v>20</v>
      </c>
      <c r="P14" s="1" t="str">
        <f t="shared" si="2"/>
        <v>2010L</v>
      </c>
      <c r="Q14" s="1" t="str">
        <f t="shared" si="3"/>
        <v>20100</v>
      </c>
    </row>
    <row r="15" spans="2:17" ht="15">
      <c r="B15" s="1" t="s">
        <v>16</v>
      </c>
      <c r="C15" s="1" t="str">
        <f>"00077729"</f>
        <v>00077729</v>
      </c>
      <c r="D15" s="1" t="s">
        <v>30</v>
      </c>
      <c r="E15" s="1" t="s">
        <v>31</v>
      </c>
      <c r="F15" s="1" t="str">
        <f>"00071453"</f>
        <v>00071453</v>
      </c>
      <c r="G15" s="1" t="s">
        <v>21</v>
      </c>
      <c r="H15" s="2">
        <v>42297</v>
      </c>
      <c r="I15" s="1" t="s">
        <v>19</v>
      </c>
      <c r="J15" s="1">
        <v>7</v>
      </c>
      <c r="K15" s="1">
        <v>8</v>
      </c>
      <c r="L15" s="4">
        <v>48562</v>
      </c>
      <c r="M15" s="1">
        <v>1</v>
      </c>
      <c r="N15" s="1" t="str">
        <f t="shared" si="0"/>
        <v>17</v>
      </c>
      <c r="O15" s="1" t="s">
        <v>20</v>
      </c>
      <c r="P15" s="1" t="str">
        <f t="shared" si="2"/>
        <v>2010L</v>
      </c>
      <c r="Q15" s="1" t="str">
        <f t="shared" si="3"/>
        <v>20100</v>
      </c>
    </row>
    <row r="16" spans="2:17" ht="15">
      <c r="B16" s="1" t="s">
        <v>16</v>
      </c>
      <c r="C16" s="1" t="str">
        <f>"00078130"</f>
        <v>00078130</v>
      </c>
      <c r="D16" s="1" t="s">
        <v>34</v>
      </c>
      <c r="E16" s="1" t="s">
        <v>35</v>
      </c>
      <c r="F16" s="1" t="str">
        <f>"00002565"</f>
        <v>00002565</v>
      </c>
      <c r="G16" s="1" t="s">
        <v>21</v>
      </c>
      <c r="H16" s="2">
        <v>36220</v>
      </c>
      <c r="I16" s="1" t="s">
        <v>19</v>
      </c>
      <c r="J16" s="1">
        <v>2</v>
      </c>
      <c r="K16" s="1">
        <v>0</v>
      </c>
      <c r="L16" s="4">
        <v>170705.81</v>
      </c>
      <c r="M16" s="1">
        <v>1</v>
      </c>
      <c r="N16" s="1" t="str">
        <f t="shared" si="0"/>
        <v>17</v>
      </c>
      <c r="O16" s="1" t="s">
        <v>20</v>
      </c>
      <c r="P16" s="1" t="str">
        <f t="shared" si="2"/>
        <v>2010L</v>
      </c>
      <c r="Q16" s="1" t="str">
        <f t="shared" si="3"/>
        <v>20100</v>
      </c>
    </row>
    <row r="17" spans="2:17" ht="15">
      <c r="B17" s="1" t="s">
        <v>16</v>
      </c>
      <c r="C17" s="1" t="str">
        <f>"00085318"</f>
        <v>00085318</v>
      </c>
      <c r="D17" s="1" t="s">
        <v>38</v>
      </c>
      <c r="E17" s="1" t="s">
        <v>39</v>
      </c>
      <c r="F17" s="1" t="str">
        <f>"00089748"</f>
        <v>00089748</v>
      </c>
      <c r="G17" s="1" t="s">
        <v>21</v>
      </c>
      <c r="H17" s="2">
        <v>42366</v>
      </c>
      <c r="I17" s="1" t="s">
        <v>19</v>
      </c>
      <c r="J17" s="1">
        <v>11</v>
      </c>
      <c r="K17" s="1">
        <v>1</v>
      </c>
      <c r="L17" s="4">
        <v>56852</v>
      </c>
      <c r="M17" s="1">
        <v>1</v>
      </c>
      <c r="N17" s="1" t="str">
        <f t="shared" si="0"/>
        <v>17</v>
      </c>
      <c r="O17" s="1" t="s">
        <v>20</v>
      </c>
      <c r="P17" s="1" t="str">
        <f t="shared" si="2"/>
        <v>2010L</v>
      </c>
      <c r="Q17" s="1" t="str">
        <f t="shared" si="3"/>
        <v>20100</v>
      </c>
    </row>
    <row r="18" spans="2:17" ht="15">
      <c r="B18" s="1" t="s">
        <v>16</v>
      </c>
      <c r="C18" s="1" t="str">
        <f>"00085319"</f>
        <v>00085319</v>
      </c>
      <c r="D18" s="1" t="s">
        <v>40</v>
      </c>
      <c r="E18" s="1" t="s">
        <v>41</v>
      </c>
      <c r="F18" s="1" t="str">
        <f>"00037872"</f>
        <v>00037872</v>
      </c>
      <c r="G18" s="1" t="s">
        <v>21</v>
      </c>
      <c r="H18" s="2">
        <v>39482</v>
      </c>
      <c r="I18" s="1" t="s">
        <v>19</v>
      </c>
      <c r="J18" s="1">
        <v>13</v>
      </c>
      <c r="K18" s="1">
        <v>5</v>
      </c>
      <c r="L18" s="4">
        <v>91438</v>
      </c>
      <c r="M18" s="1">
        <v>1</v>
      </c>
      <c r="N18" s="1" t="str">
        <f t="shared" si="0"/>
        <v>17</v>
      </c>
      <c r="O18" s="1" t="s">
        <v>20</v>
      </c>
      <c r="P18" s="1" t="str">
        <f t="shared" si="2"/>
        <v>2010L</v>
      </c>
      <c r="Q18" s="1" t="str">
        <f t="shared" si="3"/>
        <v>20100</v>
      </c>
    </row>
    <row r="19" spans="2:17" ht="15">
      <c r="B19" s="1" t="s">
        <v>16</v>
      </c>
      <c r="C19" s="1" t="str">
        <f>"00087514"</f>
        <v>00087514</v>
      </c>
      <c r="D19" s="1" t="s">
        <v>28</v>
      </c>
      <c r="E19" s="1" t="s">
        <v>43</v>
      </c>
      <c r="F19" s="1" t="str">
        <f>"00088807"</f>
        <v>00088807</v>
      </c>
      <c r="G19" s="1" t="s">
        <v>21</v>
      </c>
      <c r="H19" s="2">
        <v>42282</v>
      </c>
      <c r="I19" s="1" t="s">
        <v>19</v>
      </c>
      <c r="J19" s="1">
        <v>12</v>
      </c>
      <c r="K19" s="1">
        <v>1</v>
      </c>
      <c r="L19" s="4">
        <v>79810</v>
      </c>
      <c r="M19" s="1">
        <v>1</v>
      </c>
      <c r="N19" s="1" t="str">
        <f t="shared" si="0"/>
        <v>17</v>
      </c>
      <c r="O19" s="1" t="s">
        <v>20</v>
      </c>
      <c r="P19" s="1" t="str">
        <f t="shared" si="2"/>
        <v>2010L</v>
      </c>
      <c r="Q19" s="1" t="str">
        <f t="shared" si="3"/>
        <v>20100</v>
      </c>
    </row>
    <row r="20" spans="2:17" ht="15">
      <c r="B20" s="1" t="s">
        <v>16</v>
      </c>
      <c r="C20" s="1" t="str">
        <f>"00087567"</f>
        <v>00087567</v>
      </c>
      <c r="D20" s="1" t="s">
        <v>44</v>
      </c>
      <c r="E20" s="1" t="s">
        <v>45</v>
      </c>
      <c r="F20" s="1" t="str">
        <f>"00037339"</f>
        <v>00037339</v>
      </c>
      <c r="G20" s="1" t="s">
        <v>21</v>
      </c>
      <c r="H20" s="2">
        <v>39412</v>
      </c>
      <c r="I20" s="1" t="s">
        <v>19</v>
      </c>
      <c r="J20" s="1">
        <v>13</v>
      </c>
      <c r="K20" s="1">
        <v>3</v>
      </c>
      <c r="L20" s="4">
        <v>86244</v>
      </c>
      <c r="M20" s="1">
        <v>1</v>
      </c>
      <c r="N20" s="1" t="str">
        <f t="shared" si="0"/>
        <v>17</v>
      </c>
      <c r="O20" s="1" t="s">
        <v>20</v>
      </c>
      <c r="P20" s="1" t="str">
        <f t="shared" si="2"/>
        <v>2010L</v>
      </c>
      <c r="Q20" s="1" t="str">
        <f t="shared" si="3"/>
        <v>20100</v>
      </c>
    </row>
    <row r="21" spans="2:17" ht="15">
      <c r="B21" s="1" t="s">
        <v>16</v>
      </c>
      <c r="C21" s="1" t="str">
        <f>"00091999"</f>
        <v>00091999</v>
      </c>
      <c r="D21" s="1" t="s">
        <v>28</v>
      </c>
      <c r="E21" s="1" t="s">
        <v>46</v>
      </c>
      <c r="F21" s="1" t="str">
        <f>"00095582"</f>
        <v>00095582</v>
      </c>
      <c r="G21" s="1" t="s">
        <v>47</v>
      </c>
      <c r="H21" s="2">
        <v>42731</v>
      </c>
      <c r="I21" s="1" t="s">
        <v>19</v>
      </c>
      <c r="J21" s="1">
        <v>12</v>
      </c>
      <c r="K21" s="1">
        <v>1</v>
      </c>
      <c r="L21" s="4">
        <v>79810</v>
      </c>
      <c r="M21" s="1">
        <v>1</v>
      </c>
      <c r="N21" s="1" t="str">
        <f t="shared" si="0"/>
        <v>17</v>
      </c>
      <c r="O21" s="1" t="s">
        <v>20</v>
      </c>
      <c r="P21" s="1" t="str">
        <f t="shared" si="2"/>
        <v>2010L</v>
      </c>
      <c r="Q21" s="1" t="str">
        <f t="shared" si="3"/>
        <v>20100</v>
      </c>
    </row>
  </sheetData>
  <sheetProtection/>
  <mergeCells count="1">
    <mergeCell ref="B3:Q4"/>
  </mergeCells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Awan, Mohammad (OFRM)</dc:creator>
  <cp:keywords/>
  <dc:description/>
  <cp:lastModifiedBy>Microsoft Office User</cp:lastModifiedBy>
  <dcterms:created xsi:type="dcterms:W3CDTF">2017-03-01T12:42:43Z</dcterms:created>
  <dcterms:modified xsi:type="dcterms:W3CDTF">2017-03-01T16:28:23Z</dcterms:modified>
  <cp:category/>
  <cp:version/>
  <cp:contentType/>
  <cp:contentStatus/>
</cp:coreProperties>
</file>